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9200" windowHeight="10905"/>
  </bookViews>
  <sheets>
    <sheet name="сводный отчет " sheetId="1" r:id="rId1"/>
  </sheets>
  <definedNames>
    <definedName name="_xlnm.Print_Titles" localSheetId="0">'сводный отчет '!$3:$3</definedName>
  </definedNames>
  <calcPr calcId="162913"/>
</workbook>
</file>

<file path=xl/calcChain.xml><?xml version="1.0" encoding="utf-8"?>
<calcChain xmlns="http://schemas.openxmlformats.org/spreadsheetml/2006/main">
  <c r="T19" i="1" l="1"/>
  <c r="C19" i="1"/>
  <c r="T20" i="1"/>
  <c r="C20" i="1"/>
  <c r="C18" i="1"/>
  <c r="T18" i="1" s="1"/>
  <c r="T9" i="1" l="1"/>
  <c r="V22" i="1" l="1"/>
  <c r="W22" i="1"/>
  <c r="U22" i="1"/>
  <c r="P7" i="1" l="1"/>
  <c r="B16" i="1"/>
  <c r="C14" i="1" l="1"/>
  <c r="C21" i="1"/>
  <c r="C16" i="1" l="1"/>
  <c r="R16" i="1" l="1"/>
  <c r="T16" i="1" s="1"/>
  <c r="C5" i="1"/>
  <c r="C15" i="1"/>
  <c r="R7" i="1"/>
  <c r="T7" i="1" s="1"/>
  <c r="C10" i="1"/>
  <c r="C11" i="1"/>
  <c r="D22" i="1" l="1"/>
  <c r="C22" i="1" l="1"/>
  <c r="R6" i="1" l="1"/>
  <c r="T6" i="1" s="1"/>
  <c r="R8" i="1"/>
  <c r="T8" i="1" s="1"/>
  <c r="R10" i="1"/>
  <c r="T10" i="1" s="1"/>
  <c r="R11" i="1"/>
  <c r="T11" i="1" s="1"/>
  <c r="R12" i="1"/>
  <c r="T12" i="1" s="1"/>
  <c r="R13" i="1"/>
  <c r="T13" i="1" s="1"/>
  <c r="R14" i="1"/>
  <c r="T14" i="1" s="1"/>
  <c r="R15" i="1"/>
  <c r="T15" i="1" s="1"/>
  <c r="R17" i="1"/>
  <c r="T17" i="1" s="1"/>
  <c r="R21" i="1"/>
  <c r="T21" i="1" s="1"/>
  <c r="R5" i="1"/>
  <c r="T5" i="1" s="1"/>
</calcChain>
</file>

<file path=xl/sharedStrings.xml><?xml version="1.0" encoding="utf-8"?>
<sst xmlns="http://schemas.openxmlformats.org/spreadsheetml/2006/main" count="130" uniqueCount="116">
  <si>
    <t>(руб.)</t>
  </si>
  <si>
    <t>№ п/п</t>
  </si>
  <si>
    <t>Наименование муниципальной программы</t>
  </si>
  <si>
    <t>План уточненный</t>
  </si>
  <si>
    <r>
      <t xml:space="preserve">Муниципальная программа "Энергосбережение и повышение энергоэффективности  ГП "Город Кременки" </t>
    </r>
    <r>
      <rPr>
        <sz val="12"/>
        <color rgb="FFFF0000"/>
        <rFont val="Times New Roman"/>
        <family val="1"/>
        <charset val="204"/>
      </rPr>
      <t>областные средства</t>
    </r>
  </si>
  <si>
    <t>Самое благоустроенное муниципальное образование Калужской области</t>
  </si>
  <si>
    <t>Всего по программам</t>
  </si>
  <si>
    <t>ЦИ 1</t>
  </si>
  <si>
    <t>ЦИ 3</t>
  </si>
  <si>
    <t>ЦИ 2</t>
  </si>
  <si>
    <t xml:space="preserve">Цель программы </t>
  </si>
  <si>
    <t xml:space="preserve">Исполнитель </t>
  </si>
  <si>
    <t>Отдел экономического развития администрации ГП «Город Кременки»</t>
  </si>
  <si>
    <t>Ожидаемые результаты</t>
  </si>
  <si>
    <t>ЦИ 4</t>
  </si>
  <si>
    <t>Ведущий эксперт по общественной безопасности, ГО и ЧС</t>
  </si>
  <si>
    <t xml:space="preserve">создание условий,направленных на повышение эффективности деятельности органов местного самоуправления по обеспечению пожарной безопасности, безопасности людей на водных объектах, защите населения и       объектов обеспечения жизнедеятельности от угроз природного и техногенного характера, а также обеспечение необходимых условий для безопасной жизнедеятельности и устойчивого                   социально-экономического развития муниципального   </t>
  </si>
  <si>
    <t xml:space="preserve">снизить количество ЧС и материальный ущерб от них, сократить затраты и время на ликвидацию ЧС; совершенствовать обучение населения и учащихся по вопросам ГО, предупреждения и защиты в ЧС; снизить количество погибших и пострадавших, снизить ущерб от пожаров; обеспечить безопасность людей на водных объектах; повысить уровень информированности населения о чрезвычайных ситуациях и порядке действий при их возникновении; повысить уровень подготовки руководящего состава и работников муниципального образования по вопросам безопасности и жизнедеятельности; улучшить скорость и качество оповещения при возникновении ЧС природного и техногенного характера; расширить и модернизировать систему видеонаблюдения города; повысить профилактику  предупреждения правонарушений путем  увеличения плотности патрулирования улиц города сотрудниками                               </t>
  </si>
  <si>
    <t>Главный специалист по коммунальному хозяйству, энергетике, средствам связи и сообщения, организации ритуальных услуг</t>
  </si>
  <si>
    <t>улучшение качественного и комфортного уровня жизни населения города;обеспечение безопасности дорожного движения</t>
  </si>
  <si>
    <t>Начальник отдела по коммунальному хозяйству, энергетике, средствам связи и сообщения, организации ритуальных услуг</t>
  </si>
  <si>
    <t>ежегодное снижение не менее чем на 3% объемов энергопотребления жилищно-коммунальным хозяйством и организациями бюджетной сферы; обеспечение устойчивого и безаварийного функционирования системы теплоснабжения; уменьшение доли тепловой сети, нуждающейся в замене.</t>
  </si>
  <si>
    <t>Главный архитектор, эксперт по муниципальной инфраструктуре</t>
  </si>
  <si>
    <t>Повышение уровня благоустройства и санитарного состояния территорий ГП «Город Кремёнки Повышение уровня и качества  содержания и ремонта пешеходных тротуаров, озеленения, наружного освещения территорий ГП «Город Кремёнки», повышение качества содержания кладбища, организации обустройства мест сбора ТБО. Восстановление существующих и строительство новых детских игровых площадок, мест отдыха населения</t>
  </si>
  <si>
    <t>Обеспечение безопасных условий проживания и повышение качества жизни граждан, повышение качества предоставляемых коммунальных услуг.Повышение активности собственников в самостоятельном выборе способа управления многоквартирными домами. Обеспечение устойчивого и безаварийного функционирования системы водоснабжения и водоотведения. Улучшение экологической и санитарно-эпидемиологической ситуации территорий</t>
  </si>
  <si>
    <t>занятия в кружках не менее 300 детей</t>
  </si>
  <si>
    <t>Отдел Администрации ГП «Город Кременки» по социальным вопросам, культуре, спорту и молодежной политике</t>
  </si>
  <si>
    <t>создание условий для организации досуга и обеспечения жителей города  услугами учреждений культуры</t>
  </si>
  <si>
    <t>рост на 0,10%  граждан систематически занимающихся физической культурой и спортом к уровню 2013 года;-рост на 0,01%  граждан с ограниченными возможностями здоровья и инвалидов,  систематически занимающиеся физической культурой и спортом к уровню 2013 года;-до 100%   регулярно функционирующих спортивных сооружений  ,-количество проведенных мероприятий не менее 95%</t>
  </si>
  <si>
    <t>План</t>
  </si>
  <si>
    <t xml:space="preserve">Факт </t>
  </si>
  <si>
    <t>количество проведенных мероприятий не менее 95%</t>
  </si>
  <si>
    <t>план</t>
  </si>
  <si>
    <t>факт</t>
  </si>
  <si>
    <t>Создание условий для укрепления здоровья населения путем развития инфраструктуры спорта, популяризация массового и профессионального спорта и приобщение различных слоев населения города к регулярным занятиям физической культурой и спортом, как по месту жительства, так и в спортивном учреждении.</t>
  </si>
  <si>
    <t>Начальник отдела по социальным вопросам, спорту, культуре, молодежной политике</t>
  </si>
  <si>
    <t>Повышение социальной защищенности малоимущих   граждан;  детей из малоимущих семей;   граждан, попавших в трудные  жизненные ситуации : нетрудоспособных, утративших способность к самообеспечению и                самообслуживанию;                            создание условий для повышения уровня жизни    малоимущих граждан и детей из малоимущих семей; финансовая поддержка ветеранов Великой Отечественной войны.</t>
  </si>
  <si>
    <t>в количественном выражении обеспечение трудоустройства несовершеннолетних не менее 30 ,- повышение социальной защищенности граждан в возрасте от 14 до 18 лет</t>
  </si>
  <si>
    <t>Отдел финансов, учета и отчетности Администрации ГП «Город Кремёнки»; Отдел по управлению делами, служба кадров, жилищные и общие вопросы, муниципальный архив; Отдел муниципального хозяйства, энергетики, средствам массовых коммуникаций, общественной безопасности, организации оказания ритуальных услуг, ГО и ЧС</t>
  </si>
  <si>
    <t xml:space="preserve">1. Повышение эффективности, бюджетных расходов и совершенствование системы, управления бюджетным процессом. 2. Развитие доходного  потенциала муниципального образования. Совершенствование финансового контроля, в том числе в части просроченной кредиторской задолженности.4. Формирование позитивного имиджа муниципальной системы управления общественными финансами. . Обучение и повышение квалификации должностных лиц поселения. </t>
  </si>
  <si>
    <t>Доля среднесписочной численности работников бюджетной сферы к общему числу жителей не более 4%</t>
  </si>
  <si>
    <t>Повышение качества управления муниципальными финансами</t>
  </si>
  <si>
    <t>Si = (Fi / Pi) x 100%</t>
  </si>
  <si>
    <t>Fin = K / L x 100%</t>
  </si>
  <si>
    <t>Mer</t>
  </si>
  <si>
    <t>O = (Cel + Fin + Mer) / 3</t>
  </si>
  <si>
    <t>высокий  уровнь  эффективности (&gt;95)</t>
  </si>
  <si>
    <t>Факт 2018г.</t>
  </si>
  <si>
    <t>Формирование бюджета программно-целевым методом не менее 70%</t>
  </si>
  <si>
    <t>число муниципальных служащих и технического персонала, прошедших обучение, профессиональную подготовку, повышение квалификаций и стажировку не менее 5 человек</t>
  </si>
  <si>
    <t>Основной целью Программы являются создание условий для эффективного управления муниципальным имуществом, необходимым для выполнения функций органами исполнительной власти городского поселения, и отчуждения муниципального имущества</t>
  </si>
  <si>
    <t>Охват читателей взрослого населения не менее 2000 тыс. чел., школьников не менее 1000 чел.</t>
  </si>
  <si>
    <t>удовлетворительный уровень  эффективности
(80-95 )</t>
  </si>
  <si>
    <t>неудовлетворительный  уровень эффективности 
(&lt; 80)</t>
  </si>
  <si>
    <t>Муниципальная прграмма "Кадровая политика  ГП "Город Белоусово"</t>
  </si>
  <si>
    <t xml:space="preserve">Муниципальная программа «Совершенствование системы управления общественными финансами городского поселения «Город Белоусово»» </t>
  </si>
  <si>
    <t>Муниципальная  программа «Развитие культуры городского поселения "Город Белоусово"</t>
  </si>
  <si>
    <t>проведение всех запланированных программой мероприятий не менее 290</t>
  </si>
  <si>
    <t>Муниципальная  программа "Социальная поддержка граждан городского поселения "Город Белоусово"</t>
  </si>
  <si>
    <t>ОЦЕНКА  ЭФФЕКТИВНОСТИ МУНИЦИПАЛЬНЫХ ПРОГРАММ ГП "ГОРОД Белоусово" за 2018год. 
ГОРОДСКОГО ПОСЕЛЕНИЯ "ГОРОД КРЕМЕНКИ"
в 2018 году.</t>
  </si>
  <si>
    <t>% укомплектования кадрами муниципальных служащих не менее 100%;</t>
  </si>
  <si>
    <t xml:space="preserve"> муниципальных служащих имеющих классный чин не ниже - 90%</t>
  </si>
  <si>
    <t>Укомплектование кадрами исполнительных органов местного самоуправления городское поселение «Город Белоусово»";- повышение квалификации муниципальных служащих Администрации ГП «Город Белоусово»;- повышение социальной защиты и привлекательности работы в органах местного самоуправления городского поселения «Город Белоусово»</t>
  </si>
  <si>
    <t>Дефицит местного бюджета не более 10%</t>
  </si>
  <si>
    <t>Муниципальная программа  "Безопасность жизнедеятельности на территории городского поселения "Город Белоусово""</t>
  </si>
  <si>
    <t xml:space="preserve">обучение населения и учащихся по вопросам ГО, предупреждения и защиты в ЧС  </t>
  </si>
  <si>
    <t xml:space="preserve">повышение уровня подготовки руководящего состава и работников муниципального образования  по вопросам   безопасности и жизнедеятельности </t>
  </si>
  <si>
    <t xml:space="preserve">проведение практических занятий по ГО и ЧС  </t>
  </si>
  <si>
    <t>Муниципальная программа  «Развитие дорожного хозяйства  ГП «Город Белоусово»</t>
  </si>
  <si>
    <t>Доля отремонтированных дорог в общем количестве планируемых программой 2425 п.м.</t>
  </si>
  <si>
    <t>повышение эффективности безопасности дорожных условий, предусмотренных программой 50,0 руб.</t>
  </si>
  <si>
    <t>Муниципальная программа "Управление имущественным комплексом ГП "Город Белоусово"</t>
  </si>
  <si>
    <t>Процент выполнения плана по доходам бюджета города от управления и распоряжения имуществом, находящимся в собственности МО ГП"Город Белоусово" и находящимися в государственной не разрграниченной собственности земельными участками 100%</t>
  </si>
  <si>
    <t>Количество земельных участков,вовлеченных в хозяйственный оборот 2320</t>
  </si>
  <si>
    <t>Количество объектов недвижимого имущества,право собственности МО ГП"Город Белоусово" на которые оформлено в установленном  законодательством порядке 11</t>
  </si>
  <si>
    <t xml:space="preserve">Муниципальная программа "Энергосбережение и повышение энергоэффективности  ГП "Город Белоусово" </t>
  </si>
  <si>
    <t>Для объемов электрической энергии,расчеты за которую осуществляется с использованием приборов учета в общем объеме электрической энергии,потребляемой(используемой) на территории МО 100</t>
  </si>
  <si>
    <t>Для объемов тепловой энергии,расчеты за которую осуществляется с использованием приборов учета (в части многоквартирных домов с использованием коллективных приборов учета) в общем объеме  тепловой энергии,потребляемой(используемой) на территории МО 100</t>
  </si>
  <si>
    <t>Для объемов воды,расчеты за которую осуществляется с использованием приборов учета (в части многоквартирных домов с использованием коллективных приборов учета) в общем объеме  воды,потребляемой(используемой) на территории МО 100</t>
  </si>
  <si>
    <t>Улучшение жилищных условий населения и обеспечение социальных гарантий в части нормативного уровня благоустройства, санитарно-гигиенического состояния и функционально-планировочной организации жилых территорий;Создание безопасных и комфортных условий проживания граждан в многоквартирных домах жилищного фонда города.Повышение эффективности использования водных ресурсов в городе Белоусово и создание на этой основе условий для надежного бесперебойного обеспечения населения города питьевой водой</t>
  </si>
  <si>
    <t xml:space="preserve">Муниципальная  программа "Обеспечение  доступным и комфортным жильем и коммунальными услугами населения города Белоусово" </t>
  </si>
  <si>
    <t>Снижение процента износа инженерных коммуникаций 100</t>
  </si>
  <si>
    <t>Уменьшение доли сети водопровода,нуждающейся в замене 100</t>
  </si>
  <si>
    <t xml:space="preserve">Муниципальная  программа "Благоустройство территории городского поселения  "Город Белоусово" </t>
  </si>
  <si>
    <t>Благоустройство территории,в т.ч. мест массового пребывания населения 100</t>
  </si>
  <si>
    <t>Леквидация несанкционированных свалок 100</t>
  </si>
  <si>
    <t>Обустройство детских и спортивных площадок 100</t>
  </si>
  <si>
    <t>Озеленение территории города и строительство и ремонт пешеходных дорожек 100</t>
  </si>
  <si>
    <t>Повышение уровня благоустройства,  санитарно-эпидемиологического состояния,  экологической безопасности территории   ГП «Город Белоусово"</t>
  </si>
  <si>
    <t>рост удельного веса участвующего в культурно-досуговых мероприятиях не менее 30%</t>
  </si>
  <si>
    <t>1.Развитие единого социально-культурного пространства городского поселения в интересах удовлетворения запросов жителей.                   2. Создание условий для обеспечения доступа различных  групп граждан к культуре и информационным ресурсам</t>
  </si>
  <si>
    <t>Создание благоприятной современной городской среды и контроль  за осуществлением планов комплектного благоустройства общественных территорий, формирование системы инструментов общественного участия и поддержки инициатив граждан в принятии решений по вопросам благоустройств</t>
  </si>
  <si>
    <t>отремонтированная площадь территории общего пользования/ фактическое выполнение 100 %</t>
  </si>
  <si>
    <t>Обеспечение социальной защищенности, улучшения социального положения пожилых людей, запланированной программой( 95 тыс.руб.)</t>
  </si>
  <si>
    <t>Обеспечение условий жизнедеятельности, создание благоприятных условий для реализации интеллектуальных и культурных потребностей граждан старшего поколения (153,3 тыс. руб.)</t>
  </si>
  <si>
    <t>оказание мер социальной поддержки по оплате жилищно-коммунальных  услуг работникам культуры (15 тыс. руб.)</t>
  </si>
  <si>
    <t>Повышение уровня жизни социально незащищенных  категорий граждан города Белоусово за счет дополнительных мер установленных    нормативными актами муниципального образования городское поселение «Город Белоусово»</t>
  </si>
  <si>
    <t xml:space="preserve">Муниципальная  программа «Развитие физической культуры и спорта городского поселения «Город Белоусово» </t>
  </si>
  <si>
    <t xml:space="preserve">рост удельного веса населения, участвующего в спортивных мероприятиях </t>
  </si>
  <si>
    <t>Повышение уровня качества и доступности оказываемых населению муницпальных услуг в сфере физической культуры и спорта(275 тыс. руб.)</t>
  </si>
  <si>
    <t xml:space="preserve">Муниципальная  программа «Молодежь города  Белоусово» </t>
  </si>
  <si>
    <t>интелектуальное,творческое и физическое развития молодежи города</t>
  </si>
  <si>
    <t>Создание условий , способствующих формированию у молодежи гражданской позиции,а также повышению уровня духовно-нравственного и патриотического воспитания.</t>
  </si>
  <si>
    <t xml:space="preserve">Муниципальная  программа «Содействие развитию  малого и среднего предпринимательства в МО ГП "Город Белоусово"» </t>
  </si>
  <si>
    <t>формирование и развитие  инфраструктуры  муниципальной поддержки малого и среднего предпринимательства</t>
  </si>
  <si>
    <t>содействие росту кокурентоспособности и продвижению продукции малого и среднего предпринимательства</t>
  </si>
  <si>
    <t>содействие в устранении административных барьеров и препятствий,сдерживающих развитие малого и среднего предпринимательства.</t>
  </si>
  <si>
    <t>Обеспечение благоприятных условий для дальнейшего устойчивого и динамического развития малого и среднего предпринимательства на территории города Белоусово</t>
  </si>
  <si>
    <t xml:space="preserve">Муниципальная  программа «Воспроизводство и использование природных ресурсов в ГП "Город Белоусово"» </t>
  </si>
  <si>
    <t xml:space="preserve">Разработка проектно-сметной документации гидротехнического соружения и сооружения инженерной защиты </t>
  </si>
  <si>
    <t>строительство  ГТС(плотины)</t>
  </si>
  <si>
    <t>Улучшение экологической ситуации и восстановление водного баланса</t>
  </si>
  <si>
    <t>Рехина Н.Н.</t>
  </si>
  <si>
    <t xml:space="preserve"> Глава Администрации МО ГП "Город Белоусово"</t>
  </si>
  <si>
    <t>Заместитель Главы Администрации МО  ГП "Город Белоусово"</t>
  </si>
  <si>
    <t>Лексунин Д.А.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</si>
</sst>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0.0"/>
    <numFmt numFmtId="166" formatCode="0.0%"/>
    <numFmt numFmtId="167" formatCode="_-* #,##0.00&quot;р.&quot;_-;\-* #,##0.00&quot;р.&quot;_-;_-* &quot;-&quot;??&quot;р.&quot;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rgb="FF000000"/>
      <name val="Cambria"/>
      <family val="2"/>
    </font>
    <font>
      <b/>
      <sz val="10"/>
      <color rgb="FF000000"/>
      <name val="Cambria"/>
      <family val="2"/>
    </font>
    <font>
      <sz val="10"/>
      <color rgb="FF000000"/>
      <name val="Cambria"/>
      <family val="2"/>
    </font>
    <font>
      <sz val="8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7"/>
      <color rgb="FF000000"/>
      <name val="Cambria"/>
      <family val="2"/>
    </font>
    <font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0">
    <xf numFmtId="0" fontId="0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9" fillId="0" borderId="0">
      <alignment horizontal="center" vertical="center"/>
    </xf>
    <xf numFmtId="0" fontId="10" fillId="0" borderId="0">
      <alignment horizontal="center" vertical="center"/>
    </xf>
    <xf numFmtId="0" fontId="10" fillId="0" borderId="0">
      <alignment vertical="center"/>
    </xf>
    <xf numFmtId="0" fontId="11" fillId="0" borderId="0">
      <alignment horizontal="center" vertical="center"/>
    </xf>
    <xf numFmtId="0" fontId="12" fillId="0" borderId="0">
      <alignment vertical="center"/>
    </xf>
    <xf numFmtId="0" fontId="12" fillId="0" borderId="0">
      <alignment horizontal="left" vertical="center" wrapText="1"/>
    </xf>
    <xf numFmtId="0" fontId="9" fillId="0" borderId="0">
      <alignment horizontal="center" vertical="center" wrapText="1"/>
    </xf>
    <xf numFmtId="0" fontId="12" fillId="0" borderId="3">
      <alignment vertical="center"/>
    </xf>
    <xf numFmtId="0" fontId="12" fillId="0" borderId="4">
      <alignment horizontal="center" vertical="center" wrapText="1"/>
    </xf>
    <xf numFmtId="0" fontId="12" fillId="0" borderId="5">
      <alignment horizontal="center" vertical="center" wrapText="1"/>
    </xf>
    <xf numFmtId="0" fontId="11" fillId="16" borderId="6">
      <alignment vertical="center"/>
    </xf>
    <xf numFmtId="49" fontId="13" fillId="0" borderId="4">
      <alignment vertical="center" wrapText="1"/>
    </xf>
    <xf numFmtId="0" fontId="11" fillId="16" borderId="7">
      <alignment vertical="center"/>
    </xf>
    <xf numFmtId="49" fontId="14" fillId="0" borderId="8">
      <alignment horizontal="left" vertical="center" wrapText="1" indent="1"/>
    </xf>
    <xf numFmtId="0" fontId="11" fillId="16" borderId="9">
      <alignment vertical="center"/>
    </xf>
    <xf numFmtId="0" fontId="11" fillId="0" borderId="0">
      <alignment vertical="center"/>
    </xf>
    <xf numFmtId="0" fontId="13" fillId="0" borderId="0">
      <alignment horizontal="left" vertical="center" wrapText="1"/>
    </xf>
    <xf numFmtId="0" fontId="9" fillId="0" borderId="0">
      <alignment vertical="center"/>
    </xf>
    <xf numFmtId="0" fontId="12" fillId="0" borderId="0">
      <alignment vertical="center" wrapText="1"/>
    </xf>
    <xf numFmtId="0" fontId="12" fillId="0" borderId="3">
      <alignment horizontal="left" vertical="center" wrapText="1"/>
    </xf>
    <xf numFmtId="0" fontId="12" fillId="0" borderId="10">
      <alignment horizontal="left" vertical="center" wrapText="1"/>
    </xf>
    <xf numFmtId="0" fontId="12" fillId="0" borderId="7">
      <alignment vertical="center" wrapText="1"/>
    </xf>
    <xf numFmtId="0" fontId="12" fillId="0" borderId="11">
      <alignment horizontal="center" vertical="center" wrapText="1"/>
    </xf>
    <xf numFmtId="1" fontId="13" fillId="0" borderId="4">
      <alignment horizontal="center" vertical="center" shrinkToFit="1"/>
      <protection locked="0"/>
    </xf>
    <xf numFmtId="0" fontId="11" fillId="16" borderId="10">
      <alignment vertical="center"/>
    </xf>
    <xf numFmtId="1" fontId="14" fillId="0" borderId="4">
      <alignment horizontal="center" vertical="center" shrinkToFit="1"/>
    </xf>
    <xf numFmtId="4" fontId="13" fillId="0" borderId="4">
      <alignment horizontal="right" vertical="center" shrinkToFit="1"/>
      <protection locked="0"/>
    </xf>
    <xf numFmtId="4" fontId="14" fillId="0" borderId="4">
      <alignment horizontal="right" vertical="center" shrinkToFit="1"/>
    </xf>
    <xf numFmtId="0" fontId="12" fillId="0" borderId="4">
      <alignment horizontal="center" vertical="center" wrapText="1"/>
    </xf>
    <xf numFmtId="0" fontId="12" fillId="0" borderId="12">
      <alignment horizontal="center" vertical="center" wrapText="1"/>
    </xf>
    <xf numFmtId="0" fontId="15" fillId="0" borderId="3">
      <alignment horizontal="right" vertical="center"/>
    </xf>
    <xf numFmtId="0" fontId="16" fillId="17" borderId="0"/>
    <xf numFmtId="0" fontId="1" fillId="2" borderId="1" applyNumberFormat="0" applyFont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16" borderId="0"/>
    <xf numFmtId="0" fontId="19" fillId="0" borderId="0">
      <alignment horizontal="left" wrapText="1"/>
    </xf>
    <xf numFmtId="0" fontId="19" fillId="0" borderId="4">
      <alignment horizontal="center" vertical="center" wrapText="1"/>
    </xf>
    <xf numFmtId="0" fontId="20" fillId="0" borderId="0">
      <alignment horizontal="center" wrapText="1"/>
    </xf>
    <xf numFmtId="1" fontId="19" fillId="0" borderId="4">
      <alignment horizontal="center" vertical="top" shrinkToFit="1"/>
    </xf>
    <xf numFmtId="0" fontId="20" fillId="0" borderId="0">
      <alignment horizontal="center"/>
    </xf>
    <xf numFmtId="0" fontId="19" fillId="0" borderId="0"/>
    <xf numFmtId="0" fontId="19" fillId="0" borderId="0">
      <alignment horizontal="right"/>
    </xf>
    <xf numFmtId="0" fontId="19" fillId="0" borderId="4">
      <alignment horizontal="center" vertical="center" wrapText="1"/>
    </xf>
    <xf numFmtId="1" fontId="19" fillId="0" borderId="4">
      <alignment horizontal="center" vertical="top" shrinkToFit="1"/>
    </xf>
    <xf numFmtId="0" fontId="19" fillId="0" borderId="4">
      <alignment horizontal="center" vertical="top" wrapText="1"/>
    </xf>
    <xf numFmtId="0" fontId="19" fillId="0" borderId="4">
      <alignment horizontal="center" vertical="center" wrapText="1"/>
    </xf>
    <xf numFmtId="0" fontId="19" fillId="0" borderId="4">
      <alignment horizontal="center" vertical="center" wrapText="1"/>
    </xf>
    <xf numFmtId="49" fontId="19" fillId="0" borderId="4">
      <alignment horizontal="center" vertical="top" shrinkToFit="1"/>
    </xf>
    <xf numFmtId="0" fontId="19" fillId="0" borderId="4">
      <alignment horizontal="center" vertical="center" wrapText="1"/>
    </xf>
    <xf numFmtId="0" fontId="19" fillId="0" borderId="4">
      <alignment horizontal="center" vertical="top" wrapText="1"/>
    </xf>
    <xf numFmtId="0" fontId="19" fillId="0" borderId="4">
      <alignment horizontal="center" vertical="center" wrapText="1"/>
    </xf>
    <xf numFmtId="0" fontId="19" fillId="0" borderId="4">
      <alignment horizontal="center" vertical="center" wrapText="1"/>
    </xf>
    <xf numFmtId="0" fontId="19" fillId="0" borderId="4">
      <alignment horizontal="center" vertical="center" wrapText="1"/>
    </xf>
    <xf numFmtId="1" fontId="21" fillId="0" borderId="4">
      <alignment horizontal="left" vertical="top" shrinkToFit="1"/>
    </xf>
    <xf numFmtId="1" fontId="21" fillId="0" borderId="15">
      <alignment horizontal="left" vertical="top" shrinkToFit="1"/>
    </xf>
    <xf numFmtId="49" fontId="21" fillId="0" borderId="4">
      <alignment horizontal="left" vertical="top" shrinkToFit="1"/>
    </xf>
    <xf numFmtId="0" fontId="19" fillId="0" borderId="4">
      <alignment horizontal="center" vertical="center" wrapText="1"/>
    </xf>
    <xf numFmtId="4" fontId="21" fillId="18" borderId="4">
      <alignment horizontal="right" vertical="top" shrinkToFit="1"/>
    </xf>
    <xf numFmtId="0" fontId="19" fillId="0" borderId="4">
      <alignment horizontal="center" vertical="center" wrapText="1"/>
    </xf>
    <xf numFmtId="10" fontId="21" fillId="18" borderId="4">
      <alignment horizontal="center" vertical="top" shrinkToFit="1"/>
    </xf>
    <xf numFmtId="0" fontId="19" fillId="0" borderId="4">
      <alignment horizontal="center" vertical="center" wrapText="1"/>
    </xf>
    <xf numFmtId="0" fontId="19" fillId="0" borderId="0">
      <alignment horizontal="left" wrapText="1"/>
    </xf>
    <xf numFmtId="0" fontId="19" fillId="0" borderId="0"/>
    <xf numFmtId="0" fontId="21" fillId="0" borderId="4">
      <alignment horizontal="left"/>
    </xf>
    <xf numFmtId="0" fontId="19" fillId="0" borderId="10">
      <alignment horizontal="center" vertical="center" wrapText="1"/>
    </xf>
    <xf numFmtId="0" fontId="19" fillId="0" borderId="4">
      <alignment horizontal="center" vertical="center" wrapText="1"/>
    </xf>
    <xf numFmtId="0" fontId="19" fillId="0" borderId="4">
      <alignment horizontal="left" vertical="top" wrapText="1"/>
    </xf>
    <xf numFmtId="4" fontId="19" fillId="0" borderId="4">
      <alignment horizontal="right" vertical="top" shrinkToFit="1"/>
    </xf>
    <xf numFmtId="10" fontId="21" fillId="18" borderId="4">
      <alignment horizontal="center" vertical="top" shrinkToFit="1"/>
    </xf>
    <xf numFmtId="4" fontId="21" fillId="19" borderId="4">
      <alignment horizontal="right" vertical="top" shrinkToFit="1"/>
    </xf>
    <xf numFmtId="4" fontId="21" fillId="2" borderId="4">
      <alignment horizontal="right" vertical="top" shrinkToFit="1"/>
    </xf>
    <xf numFmtId="0" fontId="20" fillId="0" borderId="0">
      <alignment horizontal="center" wrapText="1"/>
    </xf>
    <xf numFmtId="10" fontId="21" fillId="19" borderId="4">
      <alignment horizontal="center" vertical="top" shrinkToFit="1"/>
    </xf>
    <xf numFmtId="0" fontId="20" fillId="0" borderId="0">
      <alignment horizontal="center"/>
    </xf>
    <xf numFmtId="0" fontId="19" fillId="0" borderId="4">
      <alignment horizontal="center" vertical="center" wrapText="1"/>
    </xf>
    <xf numFmtId="0" fontId="19" fillId="0" borderId="0">
      <alignment horizontal="right"/>
    </xf>
    <xf numFmtId="0" fontId="19" fillId="0" borderId="4">
      <alignment horizontal="center" vertical="center" wrapText="1"/>
    </xf>
    <xf numFmtId="0" fontId="19" fillId="0" borderId="4">
      <alignment horizontal="center" vertical="center" wrapText="1"/>
    </xf>
    <xf numFmtId="0" fontId="19" fillId="0" borderId="4">
      <alignment horizontal="left" vertical="top" wrapText="1"/>
    </xf>
    <xf numFmtId="0" fontId="19" fillId="0" borderId="4">
      <alignment horizontal="center" vertical="center" wrapText="1"/>
    </xf>
    <xf numFmtId="4" fontId="21" fillId="19" borderId="4">
      <alignment horizontal="right" vertical="top" shrinkToFit="1"/>
    </xf>
    <xf numFmtId="0" fontId="19" fillId="0" borderId="4">
      <alignment horizontal="center" vertical="center" wrapText="1"/>
    </xf>
    <xf numFmtId="10" fontId="21" fillId="19" borderId="4">
      <alignment horizontal="center" vertical="top" shrinkToFit="1"/>
    </xf>
    <xf numFmtId="0" fontId="19" fillId="0" borderId="4">
      <alignment horizontal="center" vertical="center" wrapText="1"/>
    </xf>
    <xf numFmtId="0" fontId="19" fillId="0" borderId="4">
      <alignment horizontal="center" vertical="center" wrapText="1"/>
    </xf>
    <xf numFmtId="0" fontId="19" fillId="0" borderId="4">
      <alignment horizontal="center" vertical="center" wrapText="1"/>
    </xf>
    <xf numFmtId="0" fontId="19" fillId="0" borderId="4">
      <alignment horizontal="center" vertical="center" wrapText="1"/>
    </xf>
    <xf numFmtId="0" fontId="19" fillId="0" borderId="4">
      <alignment horizontal="center" vertical="center" wrapText="1"/>
    </xf>
    <xf numFmtId="0" fontId="19" fillId="0" borderId="4">
      <alignment horizontal="center" vertical="center" wrapText="1"/>
    </xf>
    <xf numFmtId="0" fontId="19" fillId="0" borderId="0">
      <alignment horizontal="left" wrapText="1"/>
    </xf>
    <xf numFmtId="10" fontId="19" fillId="0" borderId="4">
      <alignment horizontal="right" vertical="top" shrinkToFit="1"/>
    </xf>
    <xf numFmtId="10" fontId="21" fillId="2" borderId="4">
      <alignment horizontal="right" vertical="top" shrinkToFit="1"/>
    </xf>
    <xf numFmtId="0" fontId="20" fillId="0" borderId="0">
      <alignment horizontal="center" wrapText="1"/>
    </xf>
    <xf numFmtId="0" fontId="20" fillId="0" borderId="0">
      <alignment horizontal="center"/>
    </xf>
    <xf numFmtId="0" fontId="19" fillId="0" borderId="0">
      <alignment horizontal="right"/>
    </xf>
    <xf numFmtId="0" fontId="19" fillId="0" borderId="0">
      <alignment vertical="top"/>
    </xf>
    <xf numFmtId="0" fontId="21" fillId="0" borderId="4">
      <alignment vertical="top" wrapText="1"/>
    </xf>
    <xf numFmtId="0" fontId="19" fillId="16" borderId="0">
      <alignment horizontal="center"/>
    </xf>
    <xf numFmtId="0" fontId="19" fillId="16" borderId="0">
      <alignment horizontal="left"/>
    </xf>
    <xf numFmtId="4" fontId="21" fillId="19" borderId="4">
      <alignment horizontal="right" vertical="top" shrinkToFit="1"/>
    </xf>
    <xf numFmtId="10" fontId="21" fillId="19" borderId="4">
      <alignment horizontal="right" vertical="top" shrinkToFit="1"/>
    </xf>
    <xf numFmtId="167" fontId="1" fillId="0" borderId="0" applyFont="0" applyFill="0" applyBorder="0" applyAlignment="0" applyProtection="0"/>
    <xf numFmtId="0" fontId="18" fillId="0" borderId="0"/>
  </cellStyleXfs>
  <cellXfs count="56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3" fillId="15" borderId="0" xfId="0" applyFont="1" applyFill="1" applyBorder="1"/>
    <xf numFmtId="0" fontId="3" fillId="15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15" borderId="2" xfId="0" applyFont="1" applyFill="1" applyBorder="1" applyAlignment="1">
      <alignment vertical="center"/>
    </xf>
    <xf numFmtId="0" fontId="4" fillId="15" borderId="2" xfId="0" applyFont="1" applyFill="1" applyBorder="1" applyAlignment="1">
      <alignment vertical="center" wrapText="1"/>
    </xf>
    <xf numFmtId="4" fontId="5" fillId="15" borderId="2" xfId="0" applyNumberFormat="1" applyFont="1" applyFill="1" applyBorder="1" applyAlignment="1">
      <alignment vertical="center"/>
    </xf>
    <xf numFmtId="0" fontId="3" fillId="15" borderId="2" xfId="0" applyFont="1" applyFill="1" applyBorder="1" applyAlignment="1">
      <alignment vertical="center" wrapText="1"/>
    </xf>
    <xf numFmtId="0" fontId="3" fillId="15" borderId="13" xfId="0" applyFont="1" applyFill="1" applyBorder="1" applyAlignment="1">
      <alignment vertical="center" wrapText="1"/>
    </xf>
    <xf numFmtId="0" fontId="3" fillId="15" borderId="0" xfId="0" applyFont="1" applyFill="1" applyAlignment="1">
      <alignment vertical="center"/>
    </xf>
    <xf numFmtId="0" fontId="3" fillId="15" borderId="0" xfId="0" applyFont="1" applyFill="1" applyAlignment="1">
      <alignment vertical="center" wrapText="1"/>
    </xf>
    <xf numFmtId="0" fontId="3" fillId="15" borderId="0" xfId="0" applyFont="1" applyFill="1" applyAlignment="1">
      <alignment wrapText="1"/>
    </xf>
    <xf numFmtId="0" fontId="3" fillId="15" borderId="0" xfId="0" applyFont="1" applyFill="1"/>
    <xf numFmtId="166" fontId="3" fillId="15" borderId="0" xfId="0" applyNumberFormat="1" applyFont="1" applyFill="1" applyAlignment="1">
      <alignment horizontal="center" vertical="center" wrapText="1"/>
    </xf>
    <xf numFmtId="166" fontId="3" fillId="15" borderId="2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Alignment="1">
      <alignment horizontal="center" vertical="center" wrapText="1"/>
    </xf>
    <xf numFmtId="165" fontId="3" fillId="15" borderId="2" xfId="0" applyNumberFormat="1" applyFont="1" applyFill="1" applyBorder="1" applyAlignment="1">
      <alignment vertical="center"/>
    </xf>
    <xf numFmtId="0" fontId="8" fillId="15" borderId="0" xfId="0" applyFont="1" applyFill="1" applyAlignment="1">
      <alignment wrapText="1"/>
    </xf>
    <xf numFmtId="0" fontId="3" fillId="15" borderId="13" xfId="0" applyFont="1" applyFill="1" applyBorder="1" applyAlignment="1">
      <alignment horizontal="center" vertical="center" wrapText="1"/>
    </xf>
    <xf numFmtId="0" fontId="2" fillId="15" borderId="0" xfId="0" applyFont="1" applyFill="1" applyAlignment="1">
      <alignment vertical="center" wrapText="1"/>
    </xf>
    <xf numFmtId="0" fontId="4" fillId="15" borderId="2" xfId="0" applyFont="1" applyFill="1" applyBorder="1" applyAlignment="1">
      <alignment horizontal="left" vertical="center" wrapText="1"/>
    </xf>
    <xf numFmtId="166" fontId="17" fillId="15" borderId="2" xfId="0" applyNumberFormat="1" applyFont="1" applyFill="1" applyBorder="1" applyAlignment="1">
      <alignment horizontal="center" vertical="center" wrapText="1"/>
    </xf>
    <xf numFmtId="0" fontId="17" fillId="15" borderId="2" xfId="0" applyFont="1" applyFill="1" applyBorder="1" applyAlignment="1">
      <alignment horizontal="center" vertical="center" wrapText="1"/>
    </xf>
    <xf numFmtId="0" fontId="17" fillId="15" borderId="0" xfId="0" applyFont="1" applyFill="1" applyAlignment="1">
      <alignment horizontal="center" vertical="center" wrapText="1"/>
    </xf>
    <xf numFmtId="0" fontId="3" fillId="15" borderId="0" xfId="0" applyFont="1" applyFill="1" applyAlignment="1">
      <alignment horizontal="center" vertical="center" wrapText="1"/>
    </xf>
    <xf numFmtId="49" fontId="4" fillId="15" borderId="2" xfId="0" applyNumberFormat="1" applyFont="1" applyFill="1" applyBorder="1" applyAlignment="1">
      <alignment horizontal="center" vertical="center" wrapText="1"/>
    </xf>
    <xf numFmtId="0" fontId="2" fillId="15" borderId="2" xfId="0" applyFont="1" applyFill="1" applyBorder="1" applyAlignment="1">
      <alignment vertical="center"/>
    </xf>
    <xf numFmtId="0" fontId="2" fillId="15" borderId="2" xfId="0" applyFont="1" applyFill="1" applyBorder="1" applyAlignment="1">
      <alignment vertical="center" wrapText="1"/>
    </xf>
    <xf numFmtId="4" fontId="7" fillId="15" borderId="2" xfId="0" applyNumberFormat="1" applyFont="1" applyFill="1" applyBorder="1" applyAlignment="1">
      <alignment vertical="center"/>
    </xf>
    <xf numFmtId="0" fontId="2" fillId="15" borderId="0" xfId="0" applyFont="1" applyFill="1" applyAlignment="1">
      <alignment vertical="center"/>
    </xf>
    <xf numFmtId="4" fontId="3" fillId="15" borderId="0" xfId="0" applyNumberFormat="1" applyFont="1" applyFill="1"/>
    <xf numFmtId="4" fontId="3" fillId="15" borderId="0" xfId="0" applyNumberFormat="1" applyFont="1" applyFill="1" applyBorder="1"/>
    <xf numFmtId="165" fontId="3" fillId="15" borderId="2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vertical="center" wrapText="1"/>
    </xf>
    <xf numFmtId="4" fontId="5" fillId="15" borderId="2" xfId="0" applyNumberFormat="1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9" fontId="3" fillId="15" borderId="2" xfId="0" applyNumberFormat="1" applyFont="1" applyFill="1" applyBorder="1" applyAlignment="1">
      <alignment vertical="center" wrapText="1"/>
    </xf>
    <xf numFmtId="9" fontId="3" fillId="15" borderId="13" xfId="0" applyNumberFormat="1" applyFont="1" applyFill="1" applyBorder="1" applyAlignment="1">
      <alignment vertical="center" wrapText="1"/>
    </xf>
    <xf numFmtId="0" fontId="3" fillId="15" borderId="0" xfId="0" applyFont="1" applyFill="1" applyAlignment="1">
      <alignment horizontal="center" wrapText="1"/>
    </xf>
    <xf numFmtId="0" fontId="3" fillId="15" borderId="0" xfId="0" applyFont="1" applyFill="1" applyAlignment="1">
      <alignment horizontal="center"/>
    </xf>
    <xf numFmtId="0" fontId="3" fillId="15" borderId="2" xfId="0" applyFont="1" applyFill="1" applyBorder="1" applyAlignment="1" applyProtection="1">
      <alignment horizontal="center" vertical="center" wrapText="1"/>
      <protection locked="0"/>
    </xf>
    <xf numFmtId="4" fontId="3" fillId="15" borderId="2" xfId="0" applyNumberFormat="1" applyFont="1" applyFill="1" applyBorder="1" applyAlignment="1">
      <alignment vertical="center" wrapText="1"/>
    </xf>
    <xf numFmtId="166" fontId="2" fillId="15" borderId="2" xfId="0" applyNumberFormat="1" applyFont="1" applyFill="1" applyBorder="1" applyAlignment="1">
      <alignment horizontal="center" vertical="center" wrapText="1"/>
    </xf>
    <xf numFmtId="0" fontId="2" fillId="15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15" borderId="0" xfId="0" applyFont="1" applyFill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15" borderId="13" xfId="0" applyFont="1" applyFill="1" applyBorder="1" applyAlignment="1">
      <alignment horizontal="center" vertical="center" wrapText="1"/>
    </xf>
    <xf numFmtId="0" fontId="3" fillId="15" borderId="14" xfId="0" applyFont="1" applyFill="1" applyBorder="1" applyAlignment="1">
      <alignment horizontal="center" vertical="center" wrapText="1"/>
    </xf>
  </cellXfs>
  <cellStyles count="120">
    <cellStyle name="20% — акцент1 2" xfId="1"/>
    <cellStyle name="20% — акцент2 2" xfId="2"/>
    <cellStyle name="20% — акцент3 2" xfId="3"/>
    <cellStyle name="20% — акцент4 2" xfId="4"/>
    <cellStyle name="20% — акцент5 2" xfId="5"/>
    <cellStyle name="20% — акцент6 2" xfId="6"/>
    <cellStyle name="40% — акцент1 2" xfId="7"/>
    <cellStyle name="40% — акцент2 2" xfId="8"/>
    <cellStyle name="40% — акцент3 2" xfId="9"/>
    <cellStyle name="40% — акцент4 2" xfId="10"/>
    <cellStyle name="40% — акцент5 2" xfId="11"/>
    <cellStyle name="40% — акцент6 2" xfId="12"/>
    <cellStyle name="br" xfId="46"/>
    <cellStyle name="col" xfId="47"/>
    <cellStyle name="style0" xfId="48"/>
    <cellStyle name="td" xfId="49"/>
    <cellStyle name="tr" xfId="50"/>
    <cellStyle name="xl21" xfId="51"/>
    <cellStyle name="xl22" xfId="13"/>
    <cellStyle name="xl22 2" xfId="52"/>
    <cellStyle name="xl22 3" xfId="53"/>
    <cellStyle name="xl23" xfId="14"/>
    <cellStyle name="xl23 2" xfId="54"/>
    <cellStyle name="xl23 3" xfId="55"/>
    <cellStyle name="xl24" xfId="15"/>
    <cellStyle name="xl24 2" xfId="56"/>
    <cellStyle name="xl24 3" xfId="57"/>
    <cellStyle name="xl25" xfId="16"/>
    <cellStyle name="xl25 2" xfId="58"/>
    <cellStyle name="xl25 3" xfId="59"/>
    <cellStyle name="xl26" xfId="17"/>
    <cellStyle name="xl26 2" xfId="60"/>
    <cellStyle name="xl26 3" xfId="61"/>
    <cellStyle name="xl27" xfId="18"/>
    <cellStyle name="xl27 2" xfId="62"/>
    <cellStyle name="xl28" xfId="19"/>
    <cellStyle name="xl28 2" xfId="63"/>
    <cellStyle name="xl29" xfId="20"/>
    <cellStyle name="xl29 2" xfId="64"/>
    <cellStyle name="xl29 3" xfId="65"/>
    <cellStyle name="xl30" xfId="21"/>
    <cellStyle name="xl30 2" xfId="66"/>
    <cellStyle name="xl30 3" xfId="67"/>
    <cellStyle name="xl31" xfId="22"/>
    <cellStyle name="xl31 2" xfId="68"/>
    <cellStyle name="xl32" xfId="23"/>
    <cellStyle name="xl32 2" xfId="69"/>
    <cellStyle name="xl32 3" xfId="70"/>
    <cellStyle name="xl33" xfId="24"/>
    <cellStyle name="xl33 2" xfId="71"/>
    <cellStyle name="xl34" xfId="25"/>
    <cellStyle name="xl34 2" xfId="72"/>
    <cellStyle name="xl34 3" xfId="73"/>
    <cellStyle name="xl35" xfId="26"/>
    <cellStyle name="xl35 2" xfId="74"/>
    <cellStyle name="xl35 3" xfId="75"/>
    <cellStyle name="xl36" xfId="27"/>
    <cellStyle name="xl36 2" xfId="76"/>
    <cellStyle name="xl36 3" xfId="77"/>
    <cellStyle name="xl36 4" xfId="78"/>
    <cellStyle name="xl37" xfId="28"/>
    <cellStyle name="xl37 2" xfId="79"/>
    <cellStyle name="xl37 3" xfId="80"/>
    <cellStyle name="xl37 4" xfId="81"/>
    <cellStyle name="xl38" xfId="29"/>
    <cellStyle name="xl38 2" xfId="82"/>
    <cellStyle name="xl39" xfId="30"/>
    <cellStyle name="xl39 2" xfId="83"/>
    <cellStyle name="xl39 3" xfId="84"/>
    <cellStyle name="xl39 4" xfId="85"/>
    <cellStyle name="xl40" xfId="31"/>
    <cellStyle name="xl40 2" xfId="86"/>
    <cellStyle name="xl40 3" xfId="87"/>
    <cellStyle name="xl40 4" xfId="88"/>
    <cellStyle name="xl41" xfId="32"/>
    <cellStyle name="xl41 2" xfId="89"/>
    <cellStyle name="xl41 3" xfId="90"/>
    <cellStyle name="xl42" xfId="33"/>
    <cellStyle name="xl42 2" xfId="91"/>
    <cellStyle name="xl42 3" xfId="92"/>
    <cellStyle name="xl43" xfId="34"/>
    <cellStyle name="xl43 2" xfId="93"/>
    <cellStyle name="xl44" xfId="35"/>
    <cellStyle name="xl44 2" xfId="94"/>
    <cellStyle name="xl44 3" xfId="95"/>
    <cellStyle name="xl45" xfId="36"/>
    <cellStyle name="xl45 2" xfId="96"/>
    <cellStyle name="xl45 3" xfId="97"/>
    <cellStyle name="xl46" xfId="37"/>
    <cellStyle name="xl46 2" xfId="98"/>
    <cellStyle name="xl46 3" xfId="99"/>
    <cellStyle name="xl47" xfId="38"/>
    <cellStyle name="xl47 2" xfId="100"/>
    <cellStyle name="xl48" xfId="101"/>
    <cellStyle name="xl49" xfId="102"/>
    <cellStyle name="xl50" xfId="103"/>
    <cellStyle name="xl51" xfId="39"/>
    <cellStyle name="xl51 2" xfId="104"/>
    <cellStyle name="xl52" xfId="40"/>
    <cellStyle name="xl52 2" xfId="105"/>
    <cellStyle name="xl53" xfId="106"/>
    <cellStyle name="xl54" xfId="107"/>
    <cellStyle name="xl55" xfId="108"/>
    <cellStyle name="xl56" xfId="109"/>
    <cellStyle name="xl57" xfId="110"/>
    <cellStyle name="xl58" xfId="111"/>
    <cellStyle name="xl59" xfId="112"/>
    <cellStyle name="xl60" xfId="113"/>
    <cellStyle name="xl61" xfId="114"/>
    <cellStyle name="xl62" xfId="115"/>
    <cellStyle name="xl63" xfId="116"/>
    <cellStyle name="xl64" xfId="117"/>
    <cellStyle name="xl65" xfId="41"/>
    <cellStyle name="xl66" xfId="42"/>
    <cellStyle name="xl67" xfId="43"/>
    <cellStyle name="Денежный 2" xfId="118"/>
    <cellStyle name="Обычный" xfId="0" builtinId="0"/>
    <cellStyle name="Обычный 2" xfId="44"/>
    <cellStyle name="Обычный 3" xfId="119"/>
    <cellStyle name="Примечание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85725</xdr:colOff>
      <xdr:row>2</xdr:row>
      <xdr:rowOff>295275</xdr:rowOff>
    </xdr:from>
    <xdr:to>
      <xdr:col>16</xdr:col>
      <xdr:colOff>9524</xdr:colOff>
      <xdr:row>2</xdr:row>
      <xdr:rowOff>771525</xdr:rowOff>
    </xdr:to>
    <xdr:pic>
      <xdr:nvPicPr>
        <xdr:cNvPr id="2" name="Рисунок 1" descr="base_23589_78854_1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20975" y="695325"/>
          <a:ext cx="1390649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X31"/>
  <sheetViews>
    <sheetView tabSelected="1" zoomScale="80" zoomScaleNormal="80" workbookViewId="0">
      <pane ySplit="2190" topLeftCell="A20" activePane="bottomLeft"/>
      <selection activeCell="K3" sqref="K3:L3"/>
      <selection pane="bottomLeft" activeCell="F25" sqref="F24:F25"/>
    </sheetView>
  </sheetViews>
  <sheetFormatPr defaultColWidth="9.140625" defaultRowHeight="15.75" x14ac:dyDescent="0.25"/>
  <cols>
    <col min="1" max="1" width="5" style="16" customWidth="1"/>
    <col min="2" max="2" width="30.140625" style="16" customWidth="1"/>
    <col min="3" max="3" width="14.28515625" style="16" customWidth="1"/>
    <col min="4" max="4" width="17.140625" style="16" customWidth="1"/>
    <col min="5" max="5" width="23.5703125" style="15" customWidth="1"/>
    <col min="6" max="6" width="17.42578125" style="15" customWidth="1"/>
    <col min="7" max="7" width="19.140625" style="15" customWidth="1"/>
    <col min="8" max="8" width="15.7109375" style="15" customWidth="1"/>
    <col min="9" max="9" width="21.28515625" style="15" customWidth="1"/>
    <col min="10" max="10" width="17" style="15" customWidth="1"/>
    <col min="11" max="11" width="19.28515625" style="15" customWidth="1"/>
    <col min="12" max="12" width="18.28515625" style="15" customWidth="1"/>
    <col min="13" max="13" width="39.140625" style="15" customWidth="1"/>
    <col min="14" max="14" width="44.7109375" style="15" hidden="1" customWidth="1"/>
    <col min="15" max="15" width="61.28515625" style="15" hidden="1" customWidth="1"/>
    <col min="16" max="16" width="22" style="17" customWidth="1"/>
    <col min="17" max="17" width="18.28515625" style="17" customWidth="1"/>
    <col min="18" max="18" width="13.85546875" style="17" customWidth="1"/>
    <col min="19" max="19" width="15.42578125" style="17" customWidth="1"/>
    <col min="20" max="20" width="27.7109375" style="17" customWidth="1"/>
    <col min="21" max="21" width="19.5703125" style="28" customWidth="1"/>
    <col min="22" max="22" width="25.5703125" style="28" customWidth="1"/>
    <col min="23" max="23" width="35.85546875" style="28" customWidth="1"/>
    <col min="24" max="24" width="13.85546875" style="15" customWidth="1"/>
    <col min="25" max="16384" width="9.140625" style="16"/>
  </cols>
  <sheetData>
    <row r="1" spans="1:24" ht="15" customHeight="1" x14ac:dyDescent="0.25">
      <c r="A1" s="50" t="s">
        <v>59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43"/>
      <c r="O1" s="43"/>
    </row>
    <row r="2" spans="1:24" x14ac:dyDescent="0.25">
      <c r="A2" s="44"/>
      <c r="B2" s="44"/>
      <c r="C2" s="44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24" s="28" customFormat="1" ht="75" customHeight="1" x14ac:dyDescent="0.25">
      <c r="A3" s="6" t="s">
        <v>1</v>
      </c>
      <c r="B3" s="6" t="s">
        <v>2</v>
      </c>
      <c r="C3" s="6" t="s">
        <v>3</v>
      </c>
      <c r="D3" s="6" t="s">
        <v>47</v>
      </c>
      <c r="E3" s="54" t="s">
        <v>7</v>
      </c>
      <c r="F3" s="55"/>
      <c r="G3" s="54" t="s">
        <v>9</v>
      </c>
      <c r="H3" s="55"/>
      <c r="I3" s="54" t="s">
        <v>8</v>
      </c>
      <c r="J3" s="55"/>
      <c r="K3" s="54" t="s">
        <v>14</v>
      </c>
      <c r="L3" s="55"/>
      <c r="M3" s="6" t="s">
        <v>10</v>
      </c>
      <c r="N3" s="6" t="s">
        <v>11</v>
      </c>
      <c r="O3" s="6" t="s">
        <v>13</v>
      </c>
      <c r="P3" s="18"/>
      <c r="Q3" s="25" t="s">
        <v>42</v>
      </c>
      <c r="R3" s="25" t="s">
        <v>43</v>
      </c>
      <c r="S3" s="25" t="s">
        <v>44</v>
      </c>
      <c r="T3" s="25" t="s">
        <v>45</v>
      </c>
      <c r="U3" s="26" t="s">
        <v>46</v>
      </c>
      <c r="V3" s="26" t="s">
        <v>52</v>
      </c>
      <c r="W3" s="26" t="s">
        <v>53</v>
      </c>
      <c r="X3" s="27"/>
    </row>
    <row r="4" spans="1:24" s="28" customFormat="1" x14ac:dyDescent="0.25">
      <c r="A4" s="6"/>
      <c r="B4" s="6"/>
      <c r="C4" s="44" t="s">
        <v>0</v>
      </c>
      <c r="D4" s="44" t="s">
        <v>0</v>
      </c>
      <c r="E4" s="6" t="s">
        <v>29</v>
      </c>
      <c r="F4" s="6" t="s">
        <v>30</v>
      </c>
      <c r="G4" s="6" t="s">
        <v>29</v>
      </c>
      <c r="H4" s="6" t="s">
        <v>30</v>
      </c>
      <c r="I4" s="22" t="s">
        <v>29</v>
      </c>
      <c r="J4" s="6" t="s">
        <v>30</v>
      </c>
      <c r="K4" s="22" t="s">
        <v>32</v>
      </c>
      <c r="L4" s="22" t="s">
        <v>33</v>
      </c>
      <c r="M4" s="6"/>
      <c r="N4" s="6"/>
      <c r="O4" s="6"/>
      <c r="P4" s="18"/>
      <c r="Q4" s="18"/>
      <c r="R4" s="18"/>
      <c r="S4" s="18"/>
      <c r="T4" s="18"/>
      <c r="U4" s="6"/>
      <c r="V4" s="6"/>
      <c r="W4" s="6"/>
    </row>
    <row r="5" spans="1:24" s="14" customFormat="1" ht="173.25" x14ac:dyDescent="0.25">
      <c r="A5" s="11">
        <v>1</v>
      </c>
      <c r="B5" s="9" t="s">
        <v>54</v>
      </c>
      <c r="C5" s="39">
        <f>D5</f>
        <v>1028841.82</v>
      </c>
      <c r="D5" s="39">
        <v>1028841.82</v>
      </c>
      <c r="E5" s="37" t="s">
        <v>60</v>
      </c>
      <c r="F5" s="11">
        <v>100</v>
      </c>
      <c r="G5" s="37" t="s">
        <v>61</v>
      </c>
      <c r="H5" s="11">
        <v>90</v>
      </c>
      <c r="I5" s="40" t="s">
        <v>49</v>
      </c>
      <c r="J5" s="11">
        <v>4</v>
      </c>
      <c r="K5" s="12"/>
      <c r="L5" s="12"/>
      <c r="M5" s="11" t="s">
        <v>62</v>
      </c>
      <c r="N5" s="11" t="s">
        <v>12</v>
      </c>
      <c r="O5" s="11" t="s">
        <v>37</v>
      </c>
      <c r="P5" s="18">
        <v>1</v>
      </c>
      <c r="Q5" s="11">
        <v>300</v>
      </c>
      <c r="R5" s="18">
        <f t="shared" ref="R5:R21" si="0">D5/C5</f>
        <v>1</v>
      </c>
      <c r="S5" s="18">
        <v>0.9</v>
      </c>
      <c r="T5" s="18">
        <f>(P5+R5+S5)/3</f>
        <v>0.96666666666666667</v>
      </c>
      <c r="U5" s="45">
        <v>1</v>
      </c>
      <c r="V5" s="6"/>
      <c r="W5" s="6"/>
    </row>
    <row r="6" spans="1:24" s="13" customFormat="1" ht="141.75" x14ac:dyDescent="0.25">
      <c r="A6" s="8">
        <v>2</v>
      </c>
      <c r="B6" s="9" t="s">
        <v>55</v>
      </c>
      <c r="C6" s="10">
        <v>25483743.899999999</v>
      </c>
      <c r="D6" s="10">
        <v>25459997.899999999</v>
      </c>
      <c r="E6" s="11" t="s">
        <v>48</v>
      </c>
      <c r="F6" s="11">
        <v>74.400000000000006</v>
      </c>
      <c r="G6" s="38" t="s">
        <v>63</v>
      </c>
      <c r="H6" s="36">
        <v>0</v>
      </c>
      <c r="I6" s="12" t="s">
        <v>40</v>
      </c>
      <c r="J6" s="12">
        <v>3</v>
      </c>
      <c r="K6" s="8"/>
      <c r="L6" s="12"/>
      <c r="M6" s="11" t="s">
        <v>41</v>
      </c>
      <c r="N6" s="11" t="s">
        <v>38</v>
      </c>
      <c r="O6" s="11" t="s">
        <v>39</v>
      </c>
      <c r="P6" s="18">
        <v>1</v>
      </c>
      <c r="Q6" s="20">
        <v>300</v>
      </c>
      <c r="R6" s="18">
        <f t="shared" si="0"/>
        <v>0.99906819029051697</v>
      </c>
      <c r="S6" s="18">
        <v>0.9</v>
      </c>
      <c r="T6" s="18">
        <f t="shared" ref="T6:T21" si="1">(P6+R6+S6)/3</f>
        <v>0.96635606343017233</v>
      </c>
      <c r="U6" s="6">
        <v>1</v>
      </c>
      <c r="V6" s="6"/>
      <c r="W6" s="6"/>
      <c r="X6" s="14"/>
    </row>
    <row r="7" spans="1:24" s="13" customFormat="1" ht="267.75" x14ac:dyDescent="0.25">
      <c r="A7" s="8">
        <v>3</v>
      </c>
      <c r="B7" s="24" t="s">
        <v>64</v>
      </c>
      <c r="C7" s="10">
        <v>35146.67</v>
      </c>
      <c r="D7" s="10">
        <v>35146.67</v>
      </c>
      <c r="E7" s="11" t="s">
        <v>65</v>
      </c>
      <c r="F7" s="11"/>
      <c r="G7" s="11" t="s">
        <v>66</v>
      </c>
      <c r="H7" s="11"/>
      <c r="I7" s="12" t="s">
        <v>67</v>
      </c>
      <c r="J7" s="11"/>
      <c r="K7" s="12"/>
      <c r="L7" s="12"/>
      <c r="M7" s="11" t="s">
        <v>16</v>
      </c>
      <c r="N7" s="11" t="s">
        <v>15</v>
      </c>
      <c r="O7" s="11" t="s">
        <v>17</v>
      </c>
      <c r="P7" s="18">
        <f>Q7/100/3</f>
        <v>1</v>
      </c>
      <c r="Q7" s="8">
        <v>300</v>
      </c>
      <c r="R7" s="18">
        <f t="shared" si="0"/>
        <v>1</v>
      </c>
      <c r="S7" s="18">
        <v>0.45</v>
      </c>
      <c r="T7" s="18">
        <f t="shared" si="1"/>
        <v>0.81666666666666676</v>
      </c>
      <c r="U7" s="6"/>
      <c r="V7" s="6">
        <v>1</v>
      </c>
      <c r="W7" s="6"/>
      <c r="X7" s="14"/>
    </row>
    <row r="8" spans="1:24" s="13" customFormat="1" ht="126" x14ac:dyDescent="0.25">
      <c r="A8" s="8">
        <v>4</v>
      </c>
      <c r="B8" s="9" t="s">
        <v>68</v>
      </c>
      <c r="C8" s="10">
        <v>12195830.130000001</v>
      </c>
      <c r="D8" s="10">
        <v>11916879.130000001</v>
      </c>
      <c r="E8" s="11" t="s">
        <v>69</v>
      </c>
      <c r="F8" s="11">
        <v>3009</v>
      </c>
      <c r="G8" s="11" t="s">
        <v>70</v>
      </c>
      <c r="H8" s="11">
        <v>151.6</v>
      </c>
      <c r="I8" s="12"/>
      <c r="J8" s="11"/>
      <c r="K8" s="12"/>
      <c r="L8" s="12"/>
      <c r="M8" s="11" t="s">
        <v>19</v>
      </c>
      <c r="N8" s="11" t="s">
        <v>18</v>
      </c>
      <c r="O8" s="11"/>
      <c r="P8" s="18">
        <v>1</v>
      </c>
      <c r="Q8" s="8">
        <v>200</v>
      </c>
      <c r="R8" s="18">
        <f t="shared" si="0"/>
        <v>0.97712734623010034</v>
      </c>
      <c r="S8" s="18">
        <v>1</v>
      </c>
      <c r="T8" s="18">
        <f t="shared" si="1"/>
        <v>0.99237578207670019</v>
      </c>
      <c r="U8" s="6"/>
      <c r="V8" s="6">
        <v>1</v>
      </c>
      <c r="W8" s="6"/>
      <c r="X8" s="14"/>
    </row>
    <row r="9" spans="1:24" s="13" customFormat="1" ht="236.25" x14ac:dyDescent="0.25">
      <c r="A9" s="8">
        <v>5</v>
      </c>
      <c r="B9" s="9" t="s">
        <v>71</v>
      </c>
      <c r="C9" s="10">
        <v>348424.43</v>
      </c>
      <c r="D9" s="10">
        <v>348424.43</v>
      </c>
      <c r="E9" s="7" t="s">
        <v>72</v>
      </c>
      <c r="F9" s="41">
        <v>1</v>
      </c>
      <c r="G9" s="11" t="s">
        <v>73</v>
      </c>
      <c r="H9" s="11">
        <v>2392</v>
      </c>
      <c r="I9" s="12" t="s">
        <v>74</v>
      </c>
      <c r="J9" s="11">
        <v>1</v>
      </c>
      <c r="K9" s="12"/>
      <c r="L9" s="11"/>
      <c r="M9" s="7" t="s">
        <v>50</v>
      </c>
      <c r="N9" s="11"/>
      <c r="O9" s="11"/>
      <c r="P9" s="18">
        <v>0.70699999999999996</v>
      </c>
      <c r="Q9" s="8">
        <v>212.09</v>
      </c>
      <c r="R9" s="18">
        <v>0.7</v>
      </c>
      <c r="S9" s="18">
        <v>0.65</v>
      </c>
      <c r="T9" s="18">
        <f t="shared" si="1"/>
        <v>0.68566666666666665</v>
      </c>
      <c r="U9" s="6"/>
      <c r="V9" s="6"/>
      <c r="W9" s="6">
        <v>1</v>
      </c>
      <c r="X9" s="14"/>
    </row>
    <row r="10" spans="1:24" s="13" customFormat="1" ht="267.75" x14ac:dyDescent="0.25">
      <c r="A10" s="8">
        <v>6</v>
      </c>
      <c r="B10" s="9" t="s">
        <v>80</v>
      </c>
      <c r="C10" s="10">
        <f>D10</f>
        <v>1036488.64</v>
      </c>
      <c r="D10" s="10">
        <v>1036488.64</v>
      </c>
      <c r="E10" s="11" t="s">
        <v>81</v>
      </c>
      <c r="F10" s="11">
        <v>47</v>
      </c>
      <c r="G10" s="11" t="s">
        <v>82</v>
      </c>
      <c r="H10" s="11">
        <v>60</v>
      </c>
      <c r="I10" s="12"/>
      <c r="J10" s="11"/>
      <c r="K10" s="12"/>
      <c r="L10" s="12"/>
      <c r="M10" s="11" t="s">
        <v>79</v>
      </c>
      <c r="N10" s="11" t="s">
        <v>20</v>
      </c>
      <c r="O10" s="11" t="s">
        <v>24</v>
      </c>
      <c r="P10" s="18">
        <v>0.42799999999999999</v>
      </c>
      <c r="Q10" s="8">
        <v>107</v>
      </c>
      <c r="R10" s="18">
        <f t="shared" si="0"/>
        <v>1</v>
      </c>
      <c r="S10" s="18">
        <v>1</v>
      </c>
      <c r="T10" s="18">
        <f t="shared" si="1"/>
        <v>0.80933333333333335</v>
      </c>
      <c r="U10" s="6"/>
      <c r="V10" s="6">
        <v>1</v>
      </c>
      <c r="W10" s="6"/>
      <c r="X10" s="14"/>
    </row>
    <row r="11" spans="1:24" s="13" customFormat="1" ht="299.25" x14ac:dyDescent="0.25">
      <c r="A11" s="8">
        <v>7</v>
      </c>
      <c r="B11" s="9" t="s">
        <v>75</v>
      </c>
      <c r="C11" s="10">
        <f>D11</f>
        <v>12091921.949999999</v>
      </c>
      <c r="D11" s="10">
        <v>12091921.949999999</v>
      </c>
      <c r="E11" s="11" t="s">
        <v>76</v>
      </c>
      <c r="F11" s="11">
        <v>95</v>
      </c>
      <c r="G11" s="11" t="s">
        <v>77</v>
      </c>
      <c r="H11" s="11">
        <v>65</v>
      </c>
      <c r="I11" s="11" t="s">
        <v>78</v>
      </c>
      <c r="J11" s="11">
        <v>75</v>
      </c>
      <c r="K11" s="12"/>
      <c r="L11" s="12"/>
      <c r="M11" s="11" t="s">
        <v>79</v>
      </c>
      <c r="N11" s="11" t="s">
        <v>20</v>
      </c>
      <c r="O11" s="11" t="s">
        <v>21</v>
      </c>
      <c r="P11" s="18">
        <v>0.78300000000000003</v>
      </c>
      <c r="Q11" s="8">
        <v>235</v>
      </c>
      <c r="R11" s="18">
        <f t="shared" si="0"/>
        <v>1</v>
      </c>
      <c r="S11" s="18">
        <v>0.63700000000000001</v>
      </c>
      <c r="T11" s="18">
        <f t="shared" si="1"/>
        <v>0.80666666666666664</v>
      </c>
      <c r="U11" s="6"/>
      <c r="V11" s="6">
        <v>1</v>
      </c>
      <c r="W11" s="6"/>
      <c r="X11" s="14"/>
    </row>
    <row r="12" spans="1:24" s="13" customFormat="1" ht="74.45" hidden="1" customHeight="1" x14ac:dyDescent="0.25">
      <c r="A12" s="8">
        <v>8</v>
      </c>
      <c r="B12" s="9" t="s">
        <v>4</v>
      </c>
      <c r="C12" s="29"/>
      <c r="D12" s="10"/>
      <c r="E12" s="11"/>
      <c r="F12" s="11"/>
      <c r="G12" s="11"/>
      <c r="H12" s="11"/>
      <c r="I12" s="12"/>
      <c r="J12" s="11"/>
      <c r="K12" s="12"/>
      <c r="L12" s="12"/>
      <c r="M12" s="11"/>
      <c r="N12" s="11"/>
      <c r="O12" s="11"/>
      <c r="P12" s="18"/>
      <c r="Q12" s="8"/>
      <c r="R12" s="18" t="e">
        <f t="shared" si="0"/>
        <v>#DIV/0!</v>
      </c>
      <c r="S12" s="18"/>
      <c r="T12" s="18" t="e">
        <f t="shared" si="1"/>
        <v>#DIV/0!</v>
      </c>
      <c r="U12" s="6"/>
      <c r="V12" s="6"/>
      <c r="W12" s="6"/>
      <c r="X12" s="14"/>
    </row>
    <row r="13" spans="1:24" s="13" customFormat="1" ht="51.6" hidden="1" customHeight="1" x14ac:dyDescent="0.25">
      <c r="A13" s="8">
        <v>9</v>
      </c>
      <c r="B13" s="9" t="s">
        <v>5</v>
      </c>
      <c r="C13" s="10"/>
      <c r="D13" s="10"/>
      <c r="E13" s="11"/>
      <c r="F13" s="11"/>
      <c r="G13" s="11"/>
      <c r="H13" s="11"/>
      <c r="I13" s="12"/>
      <c r="J13" s="11"/>
      <c r="K13" s="12"/>
      <c r="L13" s="12"/>
      <c r="M13" s="11"/>
      <c r="N13" s="11"/>
      <c r="O13" s="11"/>
      <c r="P13" s="18"/>
      <c r="Q13" s="8"/>
      <c r="R13" s="18" t="e">
        <f t="shared" si="0"/>
        <v>#DIV/0!</v>
      </c>
      <c r="S13" s="18"/>
      <c r="T13" s="18" t="e">
        <f t="shared" si="1"/>
        <v>#DIV/0!</v>
      </c>
      <c r="U13" s="6"/>
      <c r="V13" s="6"/>
      <c r="W13" s="6"/>
      <c r="X13" s="14"/>
    </row>
    <row r="14" spans="1:24" s="13" customFormat="1" ht="126" x14ac:dyDescent="0.25">
      <c r="A14" s="8">
        <v>8</v>
      </c>
      <c r="B14" s="9" t="s">
        <v>83</v>
      </c>
      <c r="C14" s="10">
        <f>D14</f>
        <v>8932729.1400000006</v>
      </c>
      <c r="D14" s="10">
        <v>8932729.1400000006</v>
      </c>
      <c r="E14" s="11" t="s">
        <v>84</v>
      </c>
      <c r="F14" s="11">
        <v>95</v>
      </c>
      <c r="G14" s="11" t="s">
        <v>85</v>
      </c>
      <c r="H14" s="11">
        <v>95</v>
      </c>
      <c r="I14" s="12" t="s">
        <v>86</v>
      </c>
      <c r="J14" s="11">
        <v>100</v>
      </c>
      <c r="K14" s="12" t="s">
        <v>87</v>
      </c>
      <c r="L14" s="12">
        <v>75</v>
      </c>
      <c r="M14" s="11" t="s">
        <v>88</v>
      </c>
      <c r="N14" s="11" t="s">
        <v>22</v>
      </c>
      <c r="O14" s="11" t="s">
        <v>23</v>
      </c>
      <c r="P14" s="18">
        <v>0.93</v>
      </c>
      <c r="Q14" s="8">
        <v>465</v>
      </c>
      <c r="R14" s="18">
        <f t="shared" si="0"/>
        <v>1</v>
      </c>
      <c r="S14" s="18">
        <v>0.8</v>
      </c>
      <c r="T14" s="18">
        <f t="shared" si="1"/>
        <v>0.91000000000000014</v>
      </c>
      <c r="U14" s="6"/>
      <c r="V14" s="6">
        <v>1</v>
      </c>
      <c r="W14" s="6"/>
      <c r="X14" s="14"/>
    </row>
    <row r="15" spans="1:24" s="13" customFormat="1" ht="126" x14ac:dyDescent="0.25">
      <c r="A15" s="8">
        <v>9</v>
      </c>
      <c r="B15" s="9" t="s">
        <v>56</v>
      </c>
      <c r="C15" s="10">
        <f>D15</f>
        <v>9536002.25</v>
      </c>
      <c r="D15" s="10">
        <v>9536002.25</v>
      </c>
      <c r="E15" s="11" t="s">
        <v>25</v>
      </c>
      <c r="F15" s="11">
        <v>371</v>
      </c>
      <c r="G15" s="11" t="s">
        <v>57</v>
      </c>
      <c r="H15" s="11">
        <v>293</v>
      </c>
      <c r="I15" s="12" t="s">
        <v>89</v>
      </c>
      <c r="J15" s="41">
        <v>0.41</v>
      </c>
      <c r="K15" s="12" t="s">
        <v>51</v>
      </c>
      <c r="L15" s="12">
        <v>3400</v>
      </c>
      <c r="M15" s="11" t="s">
        <v>90</v>
      </c>
      <c r="N15" s="11" t="s">
        <v>26</v>
      </c>
      <c r="O15" s="11" t="s">
        <v>27</v>
      </c>
      <c r="P15" s="18">
        <v>0.94750000000000001</v>
      </c>
      <c r="Q15" s="8">
        <v>379</v>
      </c>
      <c r="R15" s="18">
        <f t="shared" si="0"/>
        <v>1</v>
      </c>
      <c r="S15" s="18">
        <v>0.75800000000000001</v>
      </c>
      <c r="T15" s="18">
        <f t="shared" si="1"/>
        <v>0.90183333333333326</v>
      </c>
      <c r="U15" s="6"/>
      <c r="V15" s="6">
        <v>1</v>
      </c>
      <c r="W15" s="6"/>
      <c r="X15" s="14"/>
    </row>
    <row r="16" spans="1:24" s="13" customFormat="1" ht="153.6" customHeight="1" x14ac:dyDescent="0.25">
      <c r="A16" s="8">
        <v>10</v>
      </c>
      <c r="B16" s="9" t="e">
        <f>#REF!</f>
        <v>#REF!</v>
      </c>
      <c r="C16" s="10">
        <f>D16</f>
        <v>3587133.34</v>
      </c>
      <c r="D16" s="10">
        <v>3587133.34</v>
      </c>
      <c r="E16" s="51" t="s">
        <v>92</v>
      </c>
      <c r="F16" s="52"/>
      <c r="G16" s="52"/>
      <c r="H16" s="52"/>
      <c r="I16" s="52"/>
      <c r="J16" s="52"/>
      <c r="K16" s="52"/>
      <c r="L16" s="53"/>
      <c r="M16" s="11" t="s">
        <v>91</v>
      </c>
      <c r="N16" s="11"/>
      <c r="O16" s="11"/>
      <c r="P16" s="18">
        <v>1</v>
      </c>
      <c r="Q16" s="8">
        <v>100</v>
      </c>
      <c r="R16" s="18">
        <f t="shared" si="0"/>
        <v>1</v>
      </c>
      <c r="S16" s="18">
        <v>0.9</v>
      </c>
      <c r="T16" s="18">
        <f t="shared" si="1"/>
        <v>0.96666666666666667</v>
      </c>
      <c r="U16" s="6">
        <v>1</v>
      </c>
      <c r="V16" s="6"/>
      <c r="W16" s="6"/>
      <c r="X16" s="14"/>
    </row>
    <row r="17" spans="1:24" s="13" customFormat="1" ht="204.75" x14ac:dyDescent="0.25">
      <c r="A17" s="8">
        <v>11</v>
      </c>
      <c r="B17" s="9" t="s">
        <v>58</v>
      </c>
      <c r="C17" s="10">
        <v>263307</v>
      </c>
      <c r="D17" s="10">
        <v>259417</v>
      </c>
      <c r="E17" s="11" t="s">
        <v>93</v>
      </c>
      <c r="F17" s="11">
        <v>95</v>
      </c>
      <c r="G17" s="11" t="s">
        <v>94</v>
      </c>
      <c r="H17" s="41">
        <v>153.30000000000001</v>
      </c>
      <c r="I17" s="12" t="s">
        <v>95</v>
      </c>
      <c r="J17" s="41">
        <v>11.1</v>
      </c>
      <c r="K17" s="12"/>
      <c r="L17" s="42"/>
      <c r="M17" s="11" t="s">
        <v>96</v>
      </c>
      <c r="N17" s="11" t="s">
        <v>35</v>
      </c>
      <c r="O17" s="11" t="s">
        <v>36</v>
      </c>
      <c r="P17" s="18">
        <v>0.91</v>
      </c>
      <c r="Q17" s="8">
        <v>274</v>
      </c>
      <c r="R17" s="18">
        <f t="shared" si="0"/>
        <v>0.98522637073833963</v>
      </c>
      <c r="S17" s="18">
        <v>0.98499999999999999</v>
      </c>
      <c r="T17" s="18">
        <f t="shared" si="1"/>
        <v>0.96007545691277985</v>
      </c>
      <c r="U17" s="6">
        <v>1</v>
      </c>
      <c r="V17" s="6"/>
      <c r="W17" s="6"/>
      <c r="X17" s="14"/>
    </row>
    <row r="18" spans="1:24" s="13" customFormat="1" ht="126" x14ac:dyDescent="0.25">
      <c r="A18" s="8">
        <v>12</v>
      </c>
      <c r="B18" s="9" t="s">
        <v>100</v>
      </c>
      <c r="C18" s="10">
        <f>D18</f>
        <v>0</v>
      </c>
      <c r="D18" s="10">
        <v>0</v>
      </c>
      <c r="E18" s="11" t="s">
        <v>101</v>
      </c>
      <c r="F18" s="41">
        <v>0.95</v>
      </c>
      <c r="G18" s="11"/>
      <c r="H18" s="41"/>
      <c r="I18" s="12"/>
      <c r="J18" s="42"/>
      <c r="K18" s="12"/>
      <c r="L18" s="42"/>
      <c r="M18" s="11" t="s">
        <v>102</v>
      </c>
      <c r="N18" s="11" t="s">
        <v>26</v>
      </c>
      <c r="O18" s="11" t="s">
        <v>28</v>
      </c>
      <c r="P18" s="18">
        <v>0.95299999999999996</v>
      </c>
      <c r="Q18" s="20">
        <v>190.6</v>
      </c>
      <c r="R18" s="18">
        <v>0</v>
      </c>
      <c r="S18" s="18">
        <v>0.75</v>
      </c>
      <c r="T18" s="18">
        <f t="shared" ref="T18" si="2">(P18+R18+S18)/3</f>
        <v>0.56766666666666665</v>
      </c>
      <c r="U18" s="6"/>
      <c r="V18" s="6"/>
      <c r="W18" s="6">
        <v>1</v>
      </c>
      <c r="X18" s="14"/>
    </row>
    <row r="19" spans="1:24" s="13" customFormat="1" ht="126" x14ac:dyDescent="0.25">
      <c r="A19" s="8">
        <v>13</v>
      </c>
      <c r="B19" s="9" t="s">
        <v>108</v>
      </c>
      <c r="C19" s="10">
        <f>D19</f>
        <v>197447.1</v>
      </c>
      <c r="D19" s="10">
        <v>197447.1</v>
      </c>
      <c r="E19" s="11" t="s">
        <v>109</v>
      </c>
      <c r="F19" s="41">
        <v>1</v>
      </c>
      <c r="G19" s="11" t="s">
        <v>110</v>
      </c>
      <c r="H19" s="41">
        <v>1</v>
      </c>
      <c r="I19" s="12"/>
      <c r="J19" s="42"/>
      <c r="K19" s="12"/>
      <c r="L19" s="42"/>
      <c r="M19" s="11" t="s">
        <v>111</v>
      </c>
      <c r="N19" s="11" t="s">
        <v>26</v>
      </c>
      <c r="O19" s="11" t="s">
        <v>28</v>
      </c>
      <c r="P19" s="18">
        <v>1</v>
      </c>
      <c r="Q19" s="20">
        <v>200</v>
      </c>
      <c r="R19" s="18">
        <v>1</v>
      </c>
      <c r="S19" s="18">
        <v>0.75</v>
      </c>
      <c r="T19" s="18">
        <f t="shared" ref="T19" si="3">(P19+R19+S19)/3</f>
        <v>0.91666666666666663</v>
      </c>
      <c r="U19" s="6"/>
      <c r="V19" s="6">
        <v>1</v>
      </c>
      <c r="W19" s="6"/>
      <c r="X19" s="14"/>
    </row>
    <row r="20" spans="1:24" s="13" customFormat="1" ht="141.75" x14ac:dyDescent="0.25">
      <c r="A20" s="8">
        <v>14</v>
      </c>
      <c r="B20" s="9" t="s">
        <v>103</v>
      </c>
      <c r="C20" s="10">
        <f>D20</f>
        <v>0</v>
      </c>
      <c r="D20" s="10">
        <v>0</v>
      </c>
      <c r="E20" s="11" t="s">
        <v>104</v>
      </c>
      <c r="F20" s="41">
        <v>0.1</v>
      </c>
      <c r="G20" s="11" t="s">
        <v>105</v>
      </c>
      <c r="H20" s="41">
        <v>0.15</v>
      </c>
      <c r="I20" s="12" t="s">
        <v>106</v>
      </c>
      <c r="J20" s="42">
        <v>0.1</v>
      </c>
      <c r="K20" s="12"/>
      <c r="L20" s="42"/>
      <c r="M20" s="11" t="s">
        <v>107</v>
      </c>
      <c r="N20" s="11" t="s">
        <v>26</v>
      </c>
      <c r="O20" s="11" t="s">
        <v>28</v>
      </c>
      <c r="P20" s="18">
        <v>0.99639999999999995</v>
      </c>
      <c r="Q20" s="20">
        <v>498.2</v>
      </c>
      <c r="R20" s="18">
        <v>0</v>
      </c>
      <c r="S20" s="18">
        <v>0.79700000000000004</v>
      </c>
      <c r="T20" s="18">
        <f t="shared" ref="T20" si="4">(P20+R20+S20)/3</f>
        <v>0.5978</v>
      </c>
      <c r="U20" s="6"/>
      <c r="V20" s="6"/>
      <c r="W20" s="6">
        <v>1</v>
      </c>
      <c r="X20" s="14"/>
    </row>
    <row r="21" spans="1:24" s="13" customFormat="1" ht="173.25" x14ac:dyDescent="0.25">
      <c r="A21" s="8">
        <v>15</v>
      </c>
      <c r="B21" s="9" t="s">
        <v>97</v>
      </c>
      <c r="C21" s="10">
        <f>D21</f>
        <v>41778.5</v>
      </c>
      <c r="D21" s="10">
        <v>41778.5</v>
      </c>
      <c r="E21" s="11" t="s">
        <v>98</v>
      </c>
      <c r="F21" s="41">
        <v>0.28000000000000003</v>
      </c>
      <c r="G21" s="11" t="s">
        <v>99</v>
      </c>
      <c r="H21" s="41">
        <v>0.41799999999999998</v>
      </c>
      <c r="I21" s="12" t="s">
        <v>31</v>
      </c>
      <c r="J21" s="42">
        <v>1</v>
      </c>
      <c r="K21" s="12"/>
      <c r="L21" s="42"/>
      <c r="M21" s="11" t="s">
        <v>34</v>
      </c>
      <c r="N21" s="11" t="s">
        <v>26</v>
      </c>
      <c r="O21" s="11" t="s">
        <v>28</v>
      </c>
      <c r="P21" s="18">
        <v>0.71</v>
      </c>
      <c r="Q21" s="20">
        <v>213</v>
      </c>
      <c r="R21" s="18">
        <f t="shared" si="0"/>
        <v>1</v>
      </c>
      <c r="S21" s="18">
        <v>0.75</v>
      </c>
      <c r="T21" s="18">
        <f t="shared" si="1"/>
        <v>0.82</v>
      </c>
      <c r="U21" s="6"/>
      <c r="V21" s="6">
        <v>1</v>
      </c>
      <c r="W21" s="6"/>
      <c r="X21" s="14"/>
    </row>
    <row r="22" spans="1:24" s="33" customFormat="1" ht="24.6" customHeight="1" x14ac:dyDescent="0.25">
      <c r="A22" s="30"/>
      <c r="B22" s="31" t="s">
        <v>6</v>
      </c>
      <c r="C22" s="32">
        <f>SUM(C5:C21)</f>
        <v>74778794.870000005</v>
      </c>
      <c r="D22" s="32">
        <f>SUM(D5:D21)</f>
        <v>74472207.870000005</v>
      </c>
      <c r="E22" s="46"/>
      <c r="F22" s="46"/>
      <c r="G22" s="31"/>
      <c r="H22" s="46"/>
      <c r="I22" s="31"/>
      <c r="J22" s="46"/>
      <c r="K22" s="31"/>
      <c r="L22" s="31"/>
      <c r="M22" s="31"/>
      <c r="N22" s="31"/>
      <c r="O22" s="31"/>
      <c r="P22" s="47"/>
      <c r="Q22" s="47"/>
      <c r="R22" s="47"/>
      <c r="S22" s="47"/>
      <c r="T22" s="47"/>
      <c r="U22" s="48">
        <f>SUM(U5:U21)</f>
        <v>4</v>
      </c>
      <c r="V22" s="48">
        <f t="shared" ref="V22:W22" si="5">SUM(V5:V21)</f>
        <v>8</v>
      </c>
      <c r="W22" s="48">
        <f t="shared" si="5"/>
        <v>3</v>
      </c>
      <c r="X22" s="23"/>
    </row>
    <row r="23" spans="1:24" x14ac:dyDescent="0.25">
      <c r="B23" s="15"/>
    </row>
    <row r="24" spans="1:24" s="3" customFormat="1" ht="38.25" customHeight="1" x14ac:dyDescent="0.25">
      <c r="B24" s="49" t="s">
        <v>113</v>
      </c>
      <c r="C24" s="49"/>
      <c r="D24" s="49"/>
      <c r="E24" s="2"/>
      <c r="G24" s="15"/>
      <c r="H24" s="1" t="s">
        <v>115</v>
      </c>
      <c r="I24" s="4"/>
      <c r="J24" s="21"/>
      <c r="K24" s="4"/>
      <c r="L24" s="21"/>
      <c r="M24" s="4"/>
      <c r="N24" s="4"/>
      <c r="O24" s="4"/>
      <c r="P24" s="19"/>
      <c r="Q24" s="19"/>
      <c r="R24" s="19"/>
      <c r="S24" s="19"/>
      <c r="T24" s="19"/>
      <c r="U24" s="4"/>
      <c r="V24" s="4"/>
      <c r="W24" s="4"/>
      <c r="X24" s="4"/>
    </row>
    <row r="25" spans="1:24" x14ac:dyDescent="0.25">
      <c r="B25" s="15"/>
      <c r="C25" s="34"/>
      <c r="D25" s="35"/>
    </row>
    <row r="26" spans="1:24" x14ac:dyDescent="0.25">
      <c r="B26" s="49" t="s">
        <v>114</v>
      </c>
      <c r="C26" s="49"/>
      <c r="D26" s="49"/>
      <c r="E26" s="2"/>
      <c r="F26" s="3"/>
      <c r="H26" s="1" t="s">
        <v>112</v>
      </c>
    </row>
    <row r="27" spans="1:24" x14ac:dyDescent="0.25">
      <c r="B27" s="15"/>
      <c r="D27" s="5"/>
    </row>
    <row r="28" spans="1:24" x14ac:dyDescent="0.25">
      <c r="B28" s="15"/>
      <c r="C28" s="34"/>
      <c r="D28" s="34"/>
    </row>
    <row r="29" spans="1:24" x14ac:dyDescent="0.25">
      <c r="B29" s="15"/>
    </row>
    <row r="30" spans="1:24" x14ac:dyDescent="0.25">
      <c r="B30" s="15"/>
    </row>
    <row r="31" spans="1:24" x14ac:dyDescent="0.25">
      <c r="B31" s="15"/>
    </row>
  </sheetData>
  <mergeCells count="8">
    <mergeCell ref="B26:D26"/>
    <mergeCell ref="A1:M1"/>
    <mergeCell ref="B24:D24"/>
    <mergeCell ref="E16:L16"/>
    <mergeCell ref="E3:F3"/>
    <mergeCell ref="G3:H3"/>
    <mergeCell ref="I3:J3"/>
    <mergeCell ref="K3:L3"/>
  </mergeCells>
  <pageMargins left="0.70866141732283472" right="0.19685039370078741" top="0.39370078740157483" bottom="0.39370078740157483" header="0.31496062992125984" footer="0.31496062992125984"/>
  <pageSetup paperSize="9" scale="47" fitToWidth="3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отчет </vt:lpstr>
      <vt:lpstr>'сводный отчет 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Fedorov</dc:creator>
  <cp:lastModifiedBy>admin</cp:lastModifiedBy>
  <cp:lastPrinted>2019-04-24T05:23:01Z</cp:lastPrinted>
  <dcterms:created xsi:type="dcterms:W3CDTF">2017-02-06T05:12:42Z</dcterms:created>
  <dcterms:modified xsi:type="dcterms:W3CDTF">2019-04-24T06:15:42Z</dcterms:modified>
</cp:coreProperties>
</file>